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-45" windowWidth="15480" windowHeight="11550"/>
  </bookViews>
  <sheets>
    <sheet name="2priedas" sheetId="1" r:id="rId1"/>
  </sheets>
  <definedNames>
    <definedName name="_xlnm.Print_Titles" localSheetId="0">'2priedas'!$16:$19</definedName>
  </definedNames>
  <calcPr calcId="125725"/>
  <smartTagPr show="none"/>
</workbook>
</file>

<file path=xl/calcChain.xml><?xml version="1.0" encoding="utf-8"?>
<calcChain xmlns="http://schemas.openxmlformats.org/spreadsheetml/2006/main">
  <c r="L23" i="1"/>
  <c r="L24"/>
  <c r="L25"/>
  <c r="L26"/>
  <c r="L27"/>
  <c r="L28"/>
  <c r="L29"/>
  <c r="L30"/>
  <c r="L31"/>
  <c r="L32"/>
  <c r="L34"/>
  <c r="L35"/>
  <c r="L36"/>
  <c r="L37"/>
  <c r="L38"/>
  <c r="L39"/>
  <c r="L41"/>
  <c r="L42"/>
  <c r="L43"/>
  <c r="L44"/>
  <c r="L45"/>
  <c r="L46"/>
  <c r="L47"/>
  <c r="L48"/>
  <c r="L49"/>
  <c r="L50"/>
  <c r="L51"/>
  <c r="L52"/>
  <c r="L54"/>
  <c r="L55"/>
  <c r="L56"/>
  <c r="L57"/>
  <c r="L58"/>
  <c r="L59"/>
  <c r="L61"/>
  <c r="L62"/>
  <c r="L63"/>
  <c r="L64"/>
  <c r="L65"/>
  <c r="L66"/>
  <c r="L67"/>
  <c r="L69"/>
  <c r="L70"/>
  <c r="L71"/>
  <c r="L73"/>
  <c r="L74"/>
  <c r="L75"/>
  <c r="L76"/>
  <c r="L77"/>
  <c r="L78"/>
  <c r="L79"/>
  <c r="L80"/>
  <c r="L82"/>
  <c r="L83"/>
  <c r="I24"/>
  <c r="I25"/>
  <c r="I26"/>
  <c r="I27"/>
  <c r="I28"/>
  <c r="I29"/>
  <c r="I30"/>
  <c r="I31"/>
  <c r="I32"/>
  <c r="I34"/>
  <c r="I35"/>
  <c r="I36"/>
  <c r="I37"/>
  <c r="I38"/>
  <c r="I39"/>
  <c r="I41"/>
  <c r="I42"/>
  <c r="I43"/>
  <c r="I44"/>
  <c r="I45"/>
  <c r="I46"/>
  <c r="I47"/>
  <c r="I48"/>
  <c r="I49"/>
  <c r="I50"/>
  <c r="I51"/>
  <c r="I52"/>
  <c r="I54"/>
  <c r="I55"/>
  <c r="I56"/>
  <c r="I57"/>
  <c r="I58"/>
  <c r="I59"/>
  <c r="I61"/>
  <c r="I62"/>
  <c r="I63"/>
  <c r="I64"/>
  <c r="I65"/>
  <c r="I66"/>
  <c r="I67"/>
  <c r="I69"/>
  <c r="I70"/>
  <c r="I71"/>
  <c r="I73"/>
  <c r="I74"/>
  <c r="I75"/>
  <c r="I76"/>
  <c r="I77"/>
  <c r="I78"/>
  <c r="I79"/>
  <c r="I80"/>
  <c r="I82"/>
  <c r="I83"/>
  <c r="I23"/>
  <c r="L81"/>
  <c r="G81"/>
  <c r="I81" s="1"/>
  <c r="H60"/>
  <c r="I60" s="1"/>
  <c r="H68"/>
  <c r="K60"/>
  <c r="L60" s="1"/>
  <c r="G68"/>
  <c r="I68" s="1"/>
  <c r="J22"/>
  <c r="J21" s="1"/>
  <c r="L33"/>
  <c r="J40"/>
  <c r="K22"/>
  <c r="K21" s="1"/>
  <c r="K20" s="1"/>
  <c r="K33"/>
  <c r="K40"/>
  <c r="H22"/>
  <c r="H21"/>
  <c r="H33"/>
  <c r="H40"/>
  <c r="G22"/>
  <c r="I22" s="1"/>
  <c r="I33"/>
  <c r="G40"/>
  <c r="H72"/>
  <c r="J72"/>
  <c r="L72"/>
  <c r="K72"/>
  <c r="K53"/>
  <c r="L53" s="1"/>
  <c r="J53"/>
  <c r="G72"/>
  <c r="I72"/>
  <c r="H53"/>
  <c r="G53"/>
  <c r="I53" s="1"/>
  <c r="K68"/>
  <c r="L68"/>
  <c r="J20" l="1"/>
  <c r="L20" s="1"/>
  <c r="G21"/>
  <c r="I21" s="1"/>
  <c r="H20"/>
  <c r="I40"/>
  <c r="L40"/>
  <c r="L22"/>
  <c r="L21"/>
  <c r="G20" l="1"/>
  <c r="I20" s="1"/>
</calcChain>
</file>

<file path=xl/sharedStrings.xml><?xml version="1.0" encoding="utf-8"?>
<sst xmlns="http://schemas.openxmlformats.org/spreadsheetml/2006/main" count="228" uniqueCount="203">
  <si>
    <t>Kreditas sąskaitos 222, kai debetuojamos sąskaitos 224</t>
  </si>
  <si>
    <t>Kreditas sąskaitos 222, kai debetuojamos sąskaitos 226+225</t>
  </si>
  <si>
    <t>Kreditas sąskaitos 222, kai debetuojamos sąskaitos 2298</t>
  </si>
  <si>
    <t>Kreditas sąskaitos 222, kai debetuojamos sąskaitos 2294</t>
  </si>
  <si>
    <t>Kreditas sąskaitos 222, kai debetuojamos sąskaitos 227+229</t>
  </si>
  <si>
    <t>Kreditas sąskaitos 222, kai debetuojamos sąskaitos 681+685+686</t>
  </si>
  <si>
    <t>Kreditas sąskaitos 222, kai debetuojamos sąskaitos 682+685+6860005</t>
  </si>
  <si>
    <t>Kreditas sąskaitos 222, kai debetuojamos sąskaitos 684+685+6860001+6860002+6860003</t>
  </si>
  <si>
    <t>Kreditas sąskaitos 222, kai debetuojamos sąskaitos 641+642+6433+65+685+6860001+6860002+6860003+6860006</t>
  </si>
  <si>
    <t>Kreditas sąskaitos 222, kai debetuojamos sąskaitos 6921001+6930005</t>
  </si>
  <si>
    <t>Kreditas sąskaitos 222, kai debetuojamos sąskaitos 683+685+6860006</t>
  </si>
  <si>
    <t>Kreditas sąskaitos 222, kai debetuojamos sąskaitos 6431+6432+695</t>
  </si>
  <si>
    <t>Kreditas sąskaitos 222, kai debetuojamos sąskaitos 662+663+666</t>
  </si>
  <si>
    <t>Kreditas sąskaitos 222, kai debetuojamos sąskaitos 695</t>
  </si>
  <si>
    <t>Kreditas sąskaitos 222, kai debetuojamos sąskaitos 635+6953</t>
  </si>
  <si>
    <t>Kreditas sąskaitos 222, kai debetuojamos sąskaitos 117+12102+193</t>
  </si>
  <si>
    <t>Kreditas sąskaitos 222, kai debetuojamos sąskaitos 685</t>
  </si>
  <si>
    <t>Debetas sąskaitų 166+6431+64322, kai kredituojama sąskaita 222</t>
  </si>
  <si>
    <t>Debetas sąskaitos 222, kai kredituojama  sąskaitos 522+523+622+623+632+633</t>
  </si>
  <si>
    <t>Debetas sąskaitos 222, kai kredituojama  sąskaitos 524+624+634</t>
  </si>
  <si>
    <t>III.1+III.2+III.3</t>
  </si>
  <si>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</si>
  <si>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</si>
  <si>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</si>
  <si>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</si>
  <si>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</si>
  <si>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</si>
  <si>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</si>
  <si>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 xml:space="preserve">Pateikimo valiuta ir tikslumas: litais 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</si>
  <si>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</si>
  <si>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</si>
  <si>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</si>
  <si>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</si>
  <si>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</si>
  <si>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</si>
  <si>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</si>
  <si>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</si>
  <si>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</si>
  <si>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</si>
  <si>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</si>
  <si>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/>
  </si>
  <si>
    <t>I.</t>
  </si>
  <si>
    <t>Įplaukos</t>
  </si>
  <si>
    <t>I.1.</t>
  </si>
  <si>
    <t>Finansavimo sumos kitoms išlaidoms iš: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</si>
  <si>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</si>
  <si>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</si>
  <si>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</si>
  <si>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</si>
  <si>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</si>
  <si>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</si>
  <si>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</si>
  <si>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</si>
  <si>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</si>
  <si>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</si>
  <si>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</si>
  <si>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</si>
  <si>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</si>
  <si>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</si>
  <si>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</si>
  <si>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</si>
  <si>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</si>
  <si>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</si>
  <si>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</si>
  <si>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</si>
  <si>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</si>
  <si>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</si>
  <si>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</si>
  <si>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</si>
  <si>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</si>
  <si>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</si>
  <si>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</si>
  <si>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</si>
  <si>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Asignavimų valdytojų programų vykdytojams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</si>
  <si>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</si>
  <si>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</si>
  <si>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</si>
  <si>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</si>
  <si>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</si>
  <si>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</si>
  <si>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</si>
  <si>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</si>
  <si>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</si>
  <si>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</si>
  <si>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</si>
  <si>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</si>
  <si>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</si>
  <si>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</si>
  <si>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</si>
  <si>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</si>
  <si>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</si>
  <si>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</si>
  <si>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</si>
  <si>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</si>
  <si>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</si>
  <si>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</si>
  <si>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</si>
  <si>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</si>
  <si>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</si>
  <si>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</si>
  <si>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</si>
  <si>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</si>
  <si>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</si>
  <si>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</si>
  <si>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</si>
  <si>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</si>
  <si>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</si>
  <si>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</si>
  <si>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t>Investicijos į ne nuosavybės vertybinius popierius</t>
  </si>
  <si>
    <t>Investicijos į kitą finansinį turtą</t>
  </si>
  <si>
    <t>IV.</t>
  </si>
  <si>
    <t>Ilgalaikio finansinio turto perleidimas:</t>
  </si>
  <si>
    <t>IV.1</t>
  </si>
  <si>
    <t>IV.2</t>
  </si>
  <si>
    <t>IV.3</t>
  </si>
  <si>
    <t>V.</t>
  </si>
  <si>
    <t>Po vienų metų gautinų sumų (padidėjimas) sumažėjimas</t>
  </si>
  <si>
    <t>VI.</t>
  </si>
  <si>
    <t>Ilgalaikių terminuotųjų indėlių (padidėjimas) sumažėjimas</t>
  </si>
  <si>
    <t>VII.</t>
  </si>
  <si>
    <t>Kito ilgalaikio finansinio turto (padidėjimas) sumažėjimas</t>
  </si>
  <si>
    <t>VIII.</t>
  </si>
  <si>
    <t>Kito ilgalaikio turto (padidėjimas) sumažėjimas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</si>
  <si>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</si>
  <si>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</si>
  <si>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</si>
  <si>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</si>
  <si>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</si>
  <si>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</si>
  <si>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Gautos finansavimo sumos ilgalaikiam ir biologiniam turtui įsigyti iš:</t>
  </si>
  <si>
    <t>Valstybės biudžeto</t>
  </si>
  <si>
    <t>Savivaldybės biudžeto</t>
  </si>
  <si>
    <t>Iš ES, užsienio valstybių ir tarptautinių  organizacijų</t>
  </si>
  <si>
    <t>IV.4</t>
  </si>
  <si>
    <t xml:space="preserve">Grąžintos finansavimo sumos ilgalaikiam ir biologiniam turtui įsigyti 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</si>
  <si>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</si>
  <si>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</si>
  <si>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</si>
  <si>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</si>
  <si>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</si>
  <si>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</si>
  <si>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</si>
  <si>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Pastaba: A. I.6 neprisumuota: kitos įplaukos iš 229 sąskaitos,   B. I . neprisumuota: tiekėjams mokėtinos sumos iš 691 sąskaitos, </t>
  </si>
  <si>
    <t>B. III. padaryta suminė formulė,  III.1, III.2, III.3 - reikia išsiskirstyti pagal išsmulkintas sąskaitas.</t>
  </si>
  <si>
    <t>tuščiuose laukeliuose reikia įsirašyti sumas iš išsmulkintų sąskaitų.</t>
  </si>
  <si>
    <t xml:space="preserve">I.1 + I.2 + I.3 + I.4 + I.5 + I.6 + I.7 </t>
  </si>
  <si>
    <t>I.1.1 +  I.1.2 + I.1.3 + I.1.4  (įskaitant finansavimo sumas pavedimams vykdyti)</t>
  </si>
  <si>
    <t>II.1 + II.2 + II.3 + II.4 + II.5 + II.6</t>
  </si>
  <si>
    <t>III.1 + III.2 + III.3 + III.4 + III.5 + III.6 + III.7 + III.8 + III.9 + III.10 + III.11 + III.12</t>
  </si>
  <si>
    <t>IV.1 + IV.2 + IV.3 + IV.4</t>
  </si>
  <si>
    <t>Debetas sąskaitos 24, kai kredituojamos sąskaitos 2221005 + 4251 + 4252</t>
  </si>
  <si>
    <t>Debetas sąskaitos 24, kai kredituojamos sąskaitos 2221004 + 4241+ 4242</t>
  </si>
  <si>
    <t>Debetas sąskaitos 24, kai kredituojamos sąskaitos 2221003+4211+4212+4221+4222+4231+4232</t>
  </si>
  <si>
    <t>Debetas sąskaitos 24, kai kredituojamos sąskaitos 2221006+4261+4262</t>
  </si>
  <si>
    <t>Debetas sąskaitos 24, kai kredituojamos sąskaitos 224</t>
  </si>
  <si>
    <t>Debetas sąskaitos 24, kai kredituojamos sąskaitos 226+225</t>
  </si>
  <si>
    <t>Debetas sąskaitos 24, kai kredituojamos sąskaitos 2298</t>
  </si>
  <si>
    <t>Debetas sąskaitos 24, kai kredituojamos sąskaitos 2294</t>
  </si>
  <si>
    <t>Debetas sąskaitos 24, kai kredituojamos sąskaitos 227+694</t>
  </si>
  <si>
    <t>Kreditas sąskaitos 24, kai debetuojamos sąskaitos 681+685+686</t>
  </si>
  <si>
    <t>Kreditas sąskaitos 24, kai debetuojamos sąskaitos 682+685+6860005</t>
  </si>
  <si>
    <t>Kreditas sąskaitos 24, kai debetuojamos sąskaitos 684+685+6860001+6860002+6860003</t>
  </si>
  <si>
    <t>Kreditas sąskaitos 24, kai debetuojamos sąskaitos 683+685+6860006</t>
  </si>
  <si>
    <t>Kreditas sąskaitos 24, kai debetuojamos sąskaitos 6431+6432+695</t>
  </si>
  <si>
    <t>Kreditas sąskaitos 24, kai debetuojamos sąskaitos 641+642+6433+65+685+6860001+6860002+6860003+6860006</t>
  </si>
  <si>
    <t>Kreditas sąskaitos 24, kai debetuojamos sąskaitos 6921001+6930005</t>
  </si>
  <si>
    <t>Kreditas sąskaitos 24, kai debetuojamos sąskaitos 662+663+666</t>
  </si>
  <si>
    <t>Kreditas sąskaitos 24, kai debetuojamos sąskaitos 695</t>
  </si>
  <si>
    <t>Kreditas sąskaitos 24, kai debetuojamos sąskaitos 635+6953</t>
  </si>
  <si>
    <t>Kreditas sąskaitos 24, kai debetuojamos sąskaitos 117+12102+193</t>
  </si>
  <si>
    <t>Debetas sąskaitos 24, kai kredituojama  sąskaita 226+Kreditas sąskaitos 24, kai debetuojamos sąskaitos 6817+6825</t>
  </si>
  <si>
    <t>Kreditas sąskaitos 24, kai debetuojamos sąskaitos 166+525+635</t>
  </si>
  <si>
    <t>Debetas sąskaitos 24, kai kredituojama  sąskaita 226</t>
  </si>
  <si>
    <t>Debetas sąskaitos 24, kai kredituojama  sąskaita 1631+1632-Kreditas sąskaitos 24, kai debetuojamos sąskaitos1631-1632</t>
  </si>
  <si>
    <t>Debetas sąskaitos 24, kai kredituojama  sąskaita 164-Kreditas sąskaitos 24, kai debetuojamos sąskaitos164</t>
  </si>
  <si>
    <t>Debetas sąskaitos 24, kai kredituojama  sąskaita 165+166-Kreditas sąskaitos 24, kai debetuojamos sąskaitos165-166</t>
  </si>
  <si>
    <t>Debetas sąskaitos 24, kai kredituojama  sąskaita 17-Kreditas sąskaitos 24, kai debetuojamos sąskaitos17</t>
  </si>
  <si>
    <t>Debetas sąskaitos 24, kai kredituojama  sąskaitos 522+523+622+623+632+633</t>
  </si>
  <si>
    <t>Debetas sąskaitos 24, kai kredituojama  sąskaitos 42411+42412</t>
  </si>
  <si>
    <t>Debetas sąskaitos 24, kai kredituojama  sąskaita 42511+42512</t>
  </si>
  <si>
    <t>Debetas sąskaitos 24, kai kredituojama  sąskaitos 42111+42112+42211+42212+42311+42312</t>
  </si>
  <si>
    <t>Debetas sąskaitos 24, kai kredituojama  sąskaitos 42611+42612</t>
  </si>
  <si>
    <t>Debetas sąskaitos 24, kai kredituojama  sąskaitos 685</t>
  </si>
  <si>
    <t>Kreditas sąskaitos 24, kai debetuojamos sąskaitos 522+523+622+623+632+633</t>
  </si>
  <si>
    <t>Kreditas sąskaitos 24, kai debetuojamos sąskaitos 524+624+634</t>
  </si>
  <si>
    <t>Kreditas sąskaitos 24, kai debetuojamos sąskaitos 686</t>
  </si>
  <si>
    <t>Debetas sąskaitos 24, kai kredituojama  sąskaita 763+Kreditas sąskaitos 24, kai debetuojamos sąskaitos763+893</t>
  </si>
  <si>
    <t>Debetas sąskaitos 24 ataskaitinio laikotarpio pradžiai</t>
  </si>
  <si>
    <t>Debetas sąskaitos 24 ataskaitinio laikotarpio pabaigai</t>
  </si>
  <si>
    <t xml:space="preserve"> </t>
  </si>
  <si>
    <t xml:space="preserve">(teisės aktais įpareigoto pasirašyti asmens pareigų pavadinimas)                             (parašas)                  (vardas ir pavardė)                                  </t>
  </si>
  <si>
    <t>Iš viso</t>
  </si>
  <si>
    <t>Iš mokesčių</t>
  </si>
  <si>
    <t>Debetas sąskaitos 24, kai kredituojamos sąskaitos 223</t>
  </si>
  <si>
    <t>Kreditas sąskaitos 222, kai debetuojamos sąskaitos 223</t>
  </si>
  <si>
    <t>I.3.</t>
  </si>
  <si>
    <t>I.7</t>
  </si>
  <si>
    <t>PAGAL 2013 M. GRUODŽIO MĖN. 31 D. DUOMENIS</t>
  </si>
  <si>
    <t>2014-02-10 Nr. _____</t>
  </si>
  <si>
    <t>Direktorė</t>
  </si>
  <si>
    <t>Bronislava Kirilovienė</t>
  </si>
  <si>
    <t>VISAGINO VAIKŲ LOPŠELIS-DARŽELIS"AUKSINIS RAKTELIS'</t>
  </si>
  <si>
    <t>TAIKOS PR.20,VISAGINAS   , 190230443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</si>
</sst>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b/>
      <sz val="10"/>
      <color indexed="10"/>
      <name val="Times New Roman"/>
      <family val="1"/>
      <charset val="186"/>
    </font>
    <font>
      <sz val="10"/>
      <color indexed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5" xfId="0" applyBorder="1" applyAlignment="1"/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showGridLines="0" tabSelected="1" zoomScaleSheetLayoutView="100" workbookViewId="0">
      <selection activeCell="K85" sqref="K85"/>
    </sheetView>
  </sheetViews>
  <sheetFormatPr defaultRowHeight="12.75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5.425781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5.28515625" style="1" customWidth="1"/>
    <col min="12" max="12" width="14.85546875" style="1" customWidth="1"/>
    <col min="13" max="13" width="3.42578125" style="1" customWidth="1"/>
    <col min="14" max="14" width="71.85546875" style="1" customWidth="1"/>
    <col min="15" max="15" width="59.140625" style="1" customWidth="1"/>
    <col min="16" max="16" width="9.140625" style="1"/>
    <col min="17" max="19" width="0" style="1" hidden="1" customWidth="1"/>
    <col min="20" max="20" width="5.28515625" style="1" hidden="1" customWidth="1"/>
    <col min="21" max="23" width="0" style="1" hidden="1" customWidth="1"/>
    <col min="24" max="16384" width="9.140625" style="1"/>
  </cols>
  <sheetData>
    <row r="1" spans="1:12">
      <c r="G1" s="4"/>
      <c r="I1" s="5"/>
      <c r="J1" s="4"/>
      <c r="K1" s="5" t="s">
        <v>21</v>
      </c>
      <c r="L1" s="4"/>
    </row>
    <row r="2" spans="1:12">
      <c r="G2" s="4"/>
      <c r="I2" s="5"/>
      <c r="J2" s="4"/>
      <c r="K2" s="5" t="s">
        <v>22</v>
      </c>
      <c r="L2" s="4"/>
    </row>
    <row r="3" spans="1:12">
      <c r="A3" s="60" t="s">
        <v>23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"/>
    </row>
    <row r="4" spans="1:12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"/>
    </row>
    <row r="5" spans="1:12">
      <c r="A5" s="60" t="s">
        <v>201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7"/>
    </row>
    <row r="6" spans="1:12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7"/>
    </row>
    <row r="7" spans="1:12" ht="12.75" customHeight="1">
      <c r="A7" s="61" t="s">
        <v>202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7"/>
    </row>
    <row r="8" spans="1:12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38"/>
    </row>
    <row r="9" spans="1:1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38"/>
    </row>
    <row r="10" spans="1:12">
      <c r="A10" s="59"/>
      <c r="B10" s="59"/>
      <c r="C10" s="59"/>
      <c r="D10" s="59"/>
      <c r="E10" s="59"/>
      <c r="F10" s="59"/>
    </row>
    <row r="11" spans="1:12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"/>
    </row>
    <row r="12" spans="1:12">
      <c r="A12" s="60" t="s">
        <v>197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"/>
    </row>
    <row r="13" spans="1:12">
      <c r="A13" s="6"/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</row>
    <row r="14" spans="1:12">
      <c r="A14" s="61" t="s">
        <v>198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7"/>
    </row>
    <row r="15" spans="1:12">
      <c r="A15" s="61" t="s">
        <v>27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7"/>
    </row>
    <row r="16" spans="1:12">
      <c r="A16" s="6"/>
      <c r="B16" s="7"/>
      <c r="C16" s="7"/>
      <c r="D16" s="7"/>
      <c r="E16" s="7"/>
      <c r="F16" s="62" t="s">
        <v>28</v>
      </c>
      <c r="G16" s="62"/>
      <c r="H16" s="62"/>
      <c r="I16" s="62"/>
      <c r="J16" s="63"/>
      <c r="K16" s="63"/>
      <c r="L16" s="39"/>
    </row>
    <row r="17" spans="1:15" ht="24.95" customHeight="1">
      <c r="A17" s="64" t="s">
        <v>29</v>
      </c>
      <c r="B17" s="66" t="s">
        <v>30</v>
      </c>
      <c r="C17" s="67"/>
      <c r="D17" s="67"/>
      <c r="E17" s="68"/>
      <c r="F17" s="72" t="s">
        <v>31</v>
      </c>
      <c r="G17" s="43" t="s">
        <v>32</v>
      </c>
      <c r="H17" s="74"/>
      <c r="I17" s="44"/>
      <c r="J17" s="75" t="s">
        <v>33</v>
      </c>
      <c r="K17" s="75"/>
      <c r="L17" s="75"/>
      <c r="N17" s="43" t="s">
        <v>32</v>
      </c>
      <c r="O17" s="44"/>
    </row>
    <row r="18" spans="1:15" ht="38.25" customHeight="1">
      <c r="A18" s="65"/>
      <c r="B18" s="69"/>
      <c r="C18" s="70"/>
      <c r="D18" s="70"/>
      <c r="E18" s="71"/>
      <c r="F18" s="73"/>
      <c r="G18" s="11" t="s">
        <v>34</v>
      </c>
      <c r="H18" s="11" t="s">
        <v>35</v>
      </c>
      <c r="I18" s="11" t="s">
        <v>191</v>
      </c>
      <c r="J18" s="11" t="s">
        <v>34</v>
      </c>
      <c r="K18" s="11" t="s">
        <v>36</v>
      </c>
      <c r="L18" s="11" t="s">
        <v>191</v>
      </c>
      <c r="N18" s="11" t="s">
        <v>34</v>
      </c>
      <c r="O18" s="11" t="s">
        <v>35</v>
      </c>
    </row>
    <row r="19" spans="1:15" ht="12.75" customHeight="1">
      <c r="A19" s="10">
        <v>1</v>
      </c>
      <c r="B19" s="76">
        <v>2</v>
      </c>
      <c r="C19" s="77"/>
      <c r="D19" s="77"/>
      <c r="E19" s="78"/>
      <c r="F19" s="11" t="s">
        <v>37</v>
      </c>
      <c r="G19" s="11">
        <v>4</v>
      </c>
      <c r="H19" s="11">
        <v>5</v>
      </c>
      <c r="I19" s="11">
        <v>6</v>
      </c>
      <c r="J19" s="11">
        <v>7</v>
      </c>
      <c r="K19" s="11">
        <v>8</v>
      </c>
      <c r="L19" s="11">
        <v>9</v>
      </c>
      <c r="N19" s="11">
        <v>4</v>
      </c>
      <c r="O19" s="11">
        <v>5</v>
      </c>
    </row>
    <row r="20" spans="1:15" s="2" customFormat="1" ht="25.5" customHeight="1">
      <c r="A20" s="28" t="s">
        <v>38</v>
      </c>
      <c r="B20" s="79" t="s">
        <v>39</v>
      </c>
      <c r="C20" s="80"/>
      <c r="D20" s="80"/>
      <c r="E20" s="81"/>
      <c r="F20" s="12"/>
      <c r="G20" s="21">
        <f>SUM(G21)-SUM(G33,G40)</f>
        <v>3759904.8</v>
      </c>
      <c r="H20" s="21">
        <f>SUM(H21)-SUM(H33,H40)</f>
        <v>0</v>
      </c>
      <c r="I20" s="21">
        <f>SUM(G20)+SUM(H20)</f>
        <v>3759904.8</v>
      </c>
      <c r="J20" s="21">
        <f>SUM(J21)-SUM(J33,J40)</f>
        <v>3497924.09</v>
      </c>
      <c r="K20" s="21">
        <f>SUM(K21)-SUM(K33,K40)</f>
        <v>0</v>
      </c>
      <c r="L20" s="21">
        <f t="shared" ref="L20:L83" si="0">SUM(J20)+SUM(K20)</f>
        <v>3497924.09</v>
      </c>
      <c r="N20" s="21" t="s">
        <v>40</v>
      </c>
      <c r="O20" s="31" t="s">
        <v>40</v>
      </c>
    </row>
    <row r="21" spans="1:15" s="2" customFormat="1" ht="25.5" customHeight="1">
      <c r="A21" s="17" t="s">
        <v>41</v>
      </c>
      <c r="B21" s="46" t="s">
        <v>42</v>
      </c>
      <c r="C21" s="41"/>
      <c r="D21" s="41"/>
      <c r="E21" s="42"/>
      <c r="F21" s="12"/>
      <c r="G21" s="21">
        <f>SUM(G22,G28,G29,G30,G31,G32)</f>
        <v>1880885.7</v>
      </c>
      <c r="H21" s="21">
        <f>SUM(H22,H28,H29,H30,H31,H32)</f>
        <v>0</v>
      </c>
      <c r="I21" s="21">
        <f>SUM(G21)+SUM(H21)</f>
        <v>1880885.7</v>
      </c>
      <c r="J21" s="21">
        <f>SUM(J22,J28,J29,J30,J31,J32)</f>
        <v>1748650.28</v>
      </c>
      <c r="K21" s="21">
        <f>SUM(K22,K28,K29,K30,K31,K32)</f>
        <v>0</v>
      </c>
      <c r="L21" s="21">
        <f t="shared" si="0"/>
        <v>1748650.28</v>
      </c>
      <c r="N21" s="24" t="s">
        <v>145</v>
      </c>
      <c r="O21" s="31"/>
    </row>
    <row r="22" spans="1:15" s="2" customFormat="1" ht="25.5" customHeight="1">
      <c r="A22" s="17" t="s">
        <v>43</v>
      </c>
      <c r="B22" s="46" t="s">
        <v>44</v>
      </c>
      <c r="C22" s="41"/>
      <c r="D22" s="41"/>
      <c r="E22" s="42"/>
      <c r="F22" s="12"/>
      <c r="G22" s="21">
        <f>SUM(G23,G24,G25,G26)</f>
        <v>1545999.63</v>
      </c>
      <c r="H22" s="21">
        <f>SUM(H23,H24,H25,H26)</f>
        <v>0</v>
      </c>
      <c r="I22" s="21">
        <f>SUM(G22)+SUM(H22)</f>
        <v>1545999.63</v>
      </c>
      <c r="J22" s="21">
        <f>SUM(J23,J24,J25,J26)</f>
        <v>1441661.9</v>
      </c>
      <c r="K22" s="21">
        <f>SUM(K23,K24,K25,K26)</f>
        <v>0</v>
      </c>
      <c r="L22" s="21">
        <f t="shared" si="0"/>
        <v>1441661.9</v>
      </c>
      <c r="N22" s="17" t="s">
        <v>146</v>
      </c>
      <c r="O22" s="31"/>
    </row>
    <row r="23" spans="1:15" s="2" customFormat="1" ht="25.5" customHeight="1">
      <c r="A23" s="23" t="s">
        <v>45</v>
      </c>
      <c r="B23" s="45" t="s">
        <v>46</v>
      </c>
      <c r="C23" s="41"/>
      <c r="D23" s="41"/>
      <c r="E23" s="42"/>
      <c r="F23" s="12"/>
      <c r="G23" s="21">
        <v>541045.11</v>
      </c>
      <c r="H23" s="21"/>
      <c r="I23" s="21">
        <f>SUM(G23)+SUM(H23)</f>
        <v>541045.11</v>
      </c>
      <c r="J23" s="21">
        <v>507890.47</v>
      </c>
      <c r="K23" s="21"/>
      <c r="L23" s="21">
        <f t="shared" si="0"/>
        <v>507890.47</v>
      </c>
      <c r="N23" s="31" t="s">
        <v>151</v>
      </c>
      <c r="O23" s="31"/>
    </row>
    <row r="24" spans="1:15" s="2" customFormat="1" ht="25.5" customHeight="1">
      <c r="A24" s="23" t="s">
        <v>47</v>
      </c>
      <c r="B24" s="45" t="s">
        <v>48</v>
      </c>
      <c r="C24" s="41"/>
      <c r="D24" s="41"/>
      <c r="E24" s="42"/>
      <c r="F24" s="12"/>
      <c r="G24" s="21">
        <v>986959</v>
      </c>
      <c r="H24" s="21"/>
      <c r="I24" s="21">
        <f t="shared" ref="I24:I83" si="1">SUM(G24)+SUM(H24)</f>
        <v>986959</v>
      </c>
      <c r="J24" s="21">
        <v>867489</v>
      </c>
      <c r="K24" s="21"/>
      <c r="L24" s="21">
        <f t="shared" si="0"/>
        <v>867489</v>
      </c>
      <c r="N24" s="31" t="s">
        <v>150</v>
      </c>
      <c r="O24" s="31"/>
    </row>
    <row r="25" spans="1:15" s="2" customFormat="1" ht="25.5" customHeight="1">
      <c r="A25" s="23" t="s">
        <v>49</v>
      </c>
      <c r="B25" s="48" t="s">
        <v>50</v>
      </c>
      <c r="C25" s="41"/>
      <c r="D25" s="41"/>
      <c r="E25" s="42"/>
      <c r="F25" s="12"/>
      <c r="G25" s="21">
        <v>2702.59</v>
      </c>
      <c r="H25" s="21"/>
      <c r="I25" s="21">
        <f t="shared" si="1"/>
        <v>2702.59</v>
      </c>
      <c r="J25" s="21">
        <v>29669.48</v>
      </c>
      <c r="K25" s="21"/>
      <c r="L25" s="21">
        <f t="shared" si="0"/>
        <v>29669.48</v>
      </c>
      <c r="N25" s="31" t="s">
        <v>152</v>
      </c>
      <c r="O25" s="31"/>
    </row>
    <row r="26" spans="1:15" s="2" customFormat="1" ht="25.5" customHeight="1">
      <c r="A26" s="23" t="s">
        <v>51</v>
      </c>
      <c r="B26" s="47" t="s">
        <v>52</v>
      </c>
      <c r="C26" s="41"/>
      <c r="D26" s="41"/>
      <c r="E26" s="42"/>
      <c r="F26" s="12"/>
      <c r="G26" s="21">
        <v>15292.93</v>
      </c>
      <c r="H26" s="21"/>
      <c r="I26" s="21">
        <f t="shared" si="1"/>
        <v>15292.93</v>
      </c>
      <c r="J26" s="21">
        <v>36612.949999999997</v>
      </c>
      <c r="K26" s="21"/>
      <c r="L26" s="21">
        <f t="shared" si="0"/>
        <v>36612.949999999997</v>
      </c>
      <c r="N26" s="31" t="s">
        <v>153</v>
      </c>
      <c r="O26" s="31"/>
    </row>
    <row r="27" spans="1:15" s="2" customFormat="1" ht="25.5" customHeight="1">
      <c r="A27" s="13" t="s">
        <v>53</v>
      </c>
      <c r="B27" s="47" t="s">
        <v>192</v>
      </c>
      <c r="C27" s="56"/>
      <c r="D27" s="56"/>
      <c r="E27" s="57"/>
      <c r="F27" s="12"/>
      <c r="G27" s="21"/>
      <c r="H27" s="21"/>
      <c r="I27" s="21">
        <f t="shared" si="1"/>
        <v>0</v>
      </c>
      <c r="J27" s="21"/>
      <c r="K27" s="21"/>
      <c r="L27" s="21">
        <f t="shared" si="0"/>
        <v>0</v>
      </c>
      <c r="N27" s="31" t="s">
        <v>193</v>
      </c>
      <c r="O27" s="31" t="s">
        <v>194</v>
      </c>
    </row>
    <row r="28" spans="1:15" s="2" customFormat="1" ht="25.5" customHeight="1">
      <c r="A28" s="13" t="s">
        <v>195</v>
      </c>
      <c r="B28" s="47" t="s">
        <v>54</v>
      </c>
      <c r="C28" s="56"/>
      <c r="D28" s="56"/>
      <c r="E28" s="57"/>
      <c r="F28" s="12"/>
      <c r="G28" s="21"/>
      <c r="H28" s="21"/>
      <c r="I28" s="21">
        <f t="shared" si="1"/>
        <v>0</v>
      </c>
      <c r="J28" s="21"/>
      <c r="K28" s="21"/>
      <c r="L28" s="21">
        <f t="shared" si="0"/>
        <v>0</v>
      </c>
      <c r="N28" s="31" t="s">
        <v>154</v>
      </c>
      <c r="O28" s="31" t="s">
        <v>0</v>
      </c>
    </row>
    <row r="29" spans="1:15" s="2" customFormat="1" ht="25.5" customHeight="1">
      <c r="A29" s="23" t="s">
        <v>56</v>
      </c>
      <c r="B29" s="46" t="s">
        <v>55</v>
      </c>
      <c r="C29" s="54"/>
      <c r="D29" s="54"/>
      <c r="E29" s="55"/>
      <c r="F29" s="12"/>
      <c r="G29" s="21">
        <v>173199.07</v>
      </c>
      <c r="H29" s="21"/>
      <c r="I29" s="21">
        <f t="shared" si="1"/>
        <v>173199.07</v>
      </c>
      <c r="J29" s="21">
        <v>150847.32</v>
      </c>
      <c r="K29" s="21"/>
      <c r="L29" s="21">
        <f t="shared" si="0"/>
        <v>150847.32</v>
      </c>
      <c r="N29" s="31" t="s">
        <v>155</v>
      </c>
      <c r="O29" s="31" t="s">
        <v>1</v>
      </c>
    </row>
    <row r="30" spans="1:15" s="2" customFormat="1" ht="25.5" customHeight="1">
      <c r="A30" s="23" t="s">
        <v>58</v>
      </c>
      <c r="B30" s="46" t="s">
        <v>57</v>
      </c>
      <c r="C30" s="41"/>
      <c r="D30" s="41"/>
      <c r="E30" s="42"/>
      <c r="F30" s="12"/>
      <c r="G30" s="21">
        <v>161687</v>
      </c>
      <c r="H30" s="21"/>
      <c r="I30" s="21">
        <f t="shared" si="1"/>
        <v>161687</v>
      </c>
      <c r="J30" s="21">
        <v>156141.06</v>
      </c>
      <c r="K30" s="21"/>
      <c r="L30" s="21">
        <f t="shared" si="0"/>
        <v>156141.06</v>
      </c>
      <c r="N30" s="31" t="s">
        <v>156</v>
      </c>
      <c r="O30" s="31" t="s">
        <v>2</v>
      </c>
    </row>
    <row r="31" spans="1:15" s="2" customFormat="1" ht="25.5" customHeight="1">
      <c r="A31" s="23" t="s">
        <v>60</v>
      </c>
      <c r="B31" s="46" t="s">
        <v>59</v>
      </c>
      <c r="C31" s="41"/>
      <c r="D31" s="41"/>
      <c r="E31" s="42"/>
      <c r="F31" s="12"/>
      <c r="G31" s="21"/>
      <c r="H31" s="21"/>
      <c r="I31" s="21">
        <f t="shared" si="1"/>
        <v>0</v>
      </c>
      <c r="J31" s="21"/>
      <c r="K31" s="21"/>
      <c r="L31" s="21">
        <f t="shared" si="0"/>
        <v>0</v>
      </c>
      <c r="N31" s="31" t="s">
        <v>157</v>
      </c>
      <c r="O31" s="31" t="s">
        <v>3</v>
      </c>
    </row>
    <row r="32" spans="1:15" s="2" customFormat="1" ht="25.5" customHeight="1">
      <c r="A32" s="23" t="s">
        <v>196</v>
      </c>
      <c r="B32" s="46" t="s">
        <v>61</v>
      </c>
      <c r="C32" s="41"/>
      <c r="D32" s="41"/>
      <c r="E32" s="42"/>
      <c r="F32" s="12"/>
      <c r="G32" s="21"/>
      <c r="H32" s="21"/>
      <c r="I32" s="21">
        <f t="shared" si="1"/>
        <v>0</v>
      </c>
      <c r="J32" s="21"/>
      <c r="K32" s="21"/>
      <c r="L32" s="21">
        <f t="shared" si="0"/>
        <v>0</v>
      </c>
      <c r="N32" s="31" t="s">
        <v>158</v>
      </c>
      <c r="O32" s="31" t="s">
        <v>4</v>
      </c>
    </row>
    <row r="33" spans="1:15" s="2" customFormat="1" ht="25.5" customHeight="1">
      <c r="A33" s="17" t="s">
        <v>62</v>
      </c>
      <c r="B33" s="45" t="s">
        <v>63</v>
      </c>
      <c r="C33" s="41"/>
      <c r="D33" s="41"/>
      <c r="E33" s="42"/>
      <c r="F33" s="12"/>
      <c r="G33" s="21">
        <v>-167179.67000000001</v>
      </c>
      <c r="H33" s="21">
        <f>SUM(H34:H39)</f>
        <v>0</v>
      </c>
      <c r="I33" s="21">
        <f t="shared" si="1"/>
        <v>-167179.67000000001</v>
      </c>
      <c r="J33" s="21">
        <v>-150876.79999999999</v>
      </c>
      <c r="K33" s="21">
        <f>SUM(K34:K39)</f>
        <v>0</v>
      </c>
      <c r="L33" s="21">
        <f t="shared" si="0"/>
        <v>-150876.79999999999</v>
      </c>
      <c r="N33" s="17" t="s">
        <v>147</v>
      </c>
      <c r="O33" s="31"/>
    </row>
    <row r="34" spans="1:15" s="2" customFormat="1" ht="25.5" customHeight="1">
      <c r="A34" s="23" t="s">
        <v>64</v>
      </c>
      <c r="B34" s="45" t="s">
        <v>65</v>
      </c>
      <c r="C34" s="41"/>
      <c r="D34" s="41"/>
      <c r="E34" s="42"/>
      <c r="F34" s="12"/>
      <c r="G34" s="21"/>
      <c r="H34" s="21"/>
      <c r="I34" s="21">
        <f t="shared" si="1"/>
        <v>0</v>
      </c>
      <c r="J34" s="21"/>
      <c r="K34" s="21"/>
      <c r="L34" s="21">
        <f t="shared" si="0"/>
        <v>0</v>
      </c>
      <c r="N34" s="31" t="s">
        <v>159</v>
      </c>
      <c r="O34" s="31" t="s">
        <v>5</v>
      </c>
    </row>
    <row r="35" spans="1:15" s="2" customFormat="1" ht="25.5" customHeight="1">
      <c r="A35" s="23" t="s">
        <v>66</v>
      </c>
      <c r="B35" s="45" t="s">
        <v>67</v>
      </c>
      <c r="C35" s="41"/>
      <c r="D35" s="41"/>
      <c r="E35" s="42"/>
      <c r="F35" s="12"/>
      <c r="G35" s="21">
        <v>-167179.67000000001</v>
      </c>
      <c r="H35" s="21"/>
      <c r="I35" s="21">
        <f t="shared" si="1"/>
        <v>-167179.67000000001</v>
      </c>
      <c r="J35" s="21">
        <v>-150876.79999999999</v>
      </c>
      <c r="K35" s="21"/>
      <c r="L35" s="21">
        <f t="shared" si="0"/>
        <v>-150876.79999999999</v>
      </c>
      <c r="N35" s="31" t="s">
        <v>160</v>
      </c>
      <c r="O35" s="31" t="s">
        <v>6</v>
      </c>
    </row>
    <row r="36" spans="1:15" s="2" customFormat="1" ht="25.5" customHeight="1">
      <c r="A36" s="23" t="s">
        <v>68</v>
      </c>
      <c r="B36" s="48" t="s">
        <v>69</v>
      </c>
      <c r="C36" s="41"/>
      <c r="D36" s="41"/>
      <c r="E36" s="42"/>
      <c r="F36" s="12"/>
      <c r="G36" s="21"/>
      <c r="H36" s="21"/>
      <c r="I36" s="21">
        <f t="shared" si="1"/>
        <v>0</v>
      </c>
      <c r="J36" s="21"/>
      <c r="K36" s="21"/>
      <c r="L36" s="21">
        <f t="shared" si="0"/>
        <v>0</v>
      </c>
      <c r="N36" s="31" t="s">
        <v>161</v>
      </c>
      <c r="O36" s="31" t="s">
        <v>7</v>
      </c>
    </row>
    <row r="37" spans="1:15" s="2" customFormat="1" ht="25.5" customHeight="1">
      <c r="A37" s="23" t="s">
        <v>70</v>
      </c>
      <c r="B37" s="47" t="s">
        <v>71</v>
      </c>
      <c r="C37" s="41"/>
      <c r="D37" s="41"/>
      <c r="E37" s="42"/>
      <c r="F37" s="12"/>
      <c r="G37" s="21"/>
      <c r="H37" s="21"/>
      <c r="I37" s="21">
        <f t="shared" si="1"/>
        <v>0</v>
      </c>
      <c r="J37" s="21"/>
      <c r="K37" s="21"/>
      <c r="L37" s="21">
        <f t="shared" si="0"/>
        <v>0</v>
      </c>
      <c r="N37" s="31" t="s">
        <v>162</v>
      </c>
      <c r="O37" s="31" t="s">
        <v>10</v>
      </c>
    </row>
    <row r="38" spans="1:15" s="2" customFormat="1" ht="25.5" customHeight="1">
      <c r="A38" s="23" t="s">
        <v>72</v>
      </c>
      <c r="B38" s="48" t="s">
        <v>73</v>
      </c>
      <c r="C38" s="41"/>
      <c r="D38" s="41"/>
      <c r="E38" s="42"/>
      <c r="F38" s="12"/>
      <c r="G38" s="21"/>
      <c r="H38" s="21"/>
      <c r="I38" s="21">
        <f t="shared" si="1"/>
        <v>0</v>
      </c>
      <c r="J38" s="21"/>
      <c r="K38" s="21"/>
      <c r="L38" s="21">
        <f t="shared" si="0"/>
        <v>0</v>
      </c>
      <c r="N38" s="31" t="s">
        <v>163</v>
      </c>
      <c r="O38" s="31" t="s">
        <v>11</v>
      </c>
    </row>
    <row r="39" spans="1:15" s="2" customFormat="1" ht="25.5" customHeight="1">
      <c r="A39" s="23" t="s">
        <v>74</v>
      </c>
      <c r="B39" s="45" t="s">
        <v>75</v>
      </c>
      <c r="C39" s="41"/>
      <c r="D39" s="41"/>
      <c r="E39" s="42"/>
      <c r="F39" s="12"/>
      <c r="G39" s="21"/>
      <c r="H39" s="21"/>
      <c r="I39" s="21">
        <f t="shared" si="1"/>
        <v>0</v>
      </c>
      <c r="J39" s="21"/>
      <c r="K39" s="21"/>
      <c r="L39" s="21">
        <f t="shared" si="0"/>
        <v>0</v>
      </c>
      <c r="N39" s="31" t="s">
        <v>164</v>
      </c>
      <c r="O39" s="31" t="s">
        <v>8</v>
      </c>
    </row>
    <row r="40" spans="1:15" s="2" customFormat="1" ht="25.5" customHeight="1">
      <c r="A40" s="17" t="s">
        <v>76</v>
      </c>
      <c r="B40" s="45" t="s">
        <v>77</v>
      </c>
      <c r="C40" s="41"/>
      <c r="D40" s="41"/>
      <c r="E40" s="42"/>
      <c r="F40" s="12"/>
      <c r="G40" s="21">
        <f>SUM(G41:G52)</f>
        <v>-1711839.4300000002</v>
      </c>
      <c r="H40" s="21">
        <f>SUM(H41:H52)</f>
        <v>0</v>
      </c>
      <c r="I40" s="21">
        <f t="shared" si="1"/>
        <v>-1711839.4300000002</v>
      </c>
      <c r="J40" s="21">
        <f>SUM(J41:J52)</f>
        <v>-1598397.01</v>
      </c>
      <c r="K40" s="21">
        <f>SUM(K41:K52)</f>
        <v>0</v>
      </c>
      <c r="L40" s="21">
        <f t="shared" si="0"/>
        <v>-1598397.01</v>
      </c>
      <c r="N40" s="17" t="s">
        <v>148</v>
      </c>
      <c r="O40" s="31"/>
    </row>
    <row r="41" spans="1:15" s="2" customFormat="1" ht="25.5" customHeight="1">
      <c r="A41" s="25" t="s">
        <v>78</v>
      </c>
      <c r="B41" s="47" t="s">
        <v>79</v>
      </c>
      <c r="C41" s="41"/>
      <c r="D41" s="41"/>
      <c r="E41" s="42"/>
      <c r="F41" s="12"/>
      <c r="G41" s="21">
        <v>-1278468</v>
      </c>
      <c r="H41" s="21"/>
      <c r="I41" s="21">
        <f t="shared" si="1"/>
        <v>-1278468</v>
      </c>
      <c r="J41" s="21">
        <v>-1178615.74</v>
      </c>
      <c r="K41" s="21"/>
      <c r="L41" s="21">
        <f t="shared" si="0"/>
        <v>-1178615.74</v>
      </c>
      <c r="N41" s="31" t="s">
        <v>165</v>
      </c>
      <c r="O41" s="31" t="s">
        <v>9</v>
      </c>
    </row>
    <row r="42" spans="1:15" s="2" customFormat="1" ht="25.5" customHeight="1">
      <c r="A42" s="25" t="s">
        <v>80</v>
      </c>
      <c r="B42" s="47" t="s">
        <v>81</v>
      </c>
      <c r="C42" s="41"/>
      <c r="D42" s="41"/>
      <c r="E42" s="42"/>
      <c r="F42" s="12"/>
      <c r="G42" s="21">
        <v>-151817.89000000001</v>
      </c>
      <c r="H42" s="21"/>
      <c r="I42" s="21">
        <f t="shared" si="1"/>
        <v>-151817.89000000001</v>
      </c>
      <c r="J42" s="21">
        <v>-175280</v>
      </c>
      <c r="K42" s="21"/>
      <c r="L42" s="21">
        <f t="shared" si="0"/>
        <v>-175280</v>
      </c>
      <c r="N42" s="21"/>
      <c r="O42" s="31"/>
    </row>
    <row r="43" spans="1:15" s="2" customFormat="1" ht="25.5" customHeight="1">
      <c r="A43" s="25" t="s">
        <v>82</v>
      </c>
      <c r="B43" s="47" t="s">
        <v>83</v>
      </c>
      <c r="C43" s="41"/>
      <c r="D43" s="41"/>
      <c r="E43" s="42"/>
      <c r="F43" s="12"/>
      <c r="G43" s="21"/>
      <c r="H43" s="21"/>
      <c r="I43" s="21">
        <f t="shared" si="1"/>
        <v>0</v>
      </c>
      <c r="J43" s="21"/>
      <c r="K43" s="21"/>
      <c r="L43" s="21">
        <f t="shared" si="0"/>
        <v>0</v>
      </c>
      <c r="N43" s="21"/>
      <c r="O43" s="31"/>
    </row>
    <row r="44" spans="1:15" s="2" customFormat="1" ht="25.5" customHeight="1">
      <c r="A44" s="25" t="s">
        <v>84</v>
      </c>
      <c r="B44" s="47" t="s">
        <v>85</v>
      </c>
      <c r="C44" s="41"/>
      <c r="D44" s="41"/>
      <c r="E44" s="42"/>
      <c r="F44" s="12"/>
      <c r="G44" s="21"/>
      <c r="H44" s="21"/>
      <c r="I44" s="21">
        <f t="shared" si="1"/>
        <v>0</v>
      </c>
      <c r="J44" s="21"/>
      <c r="K44" s="21"/>
      <c r="L44" s="21">
        <f t="shared" si="0"/>
        <v>0</v>
      </c>
      <c r="N44" s="21"/>
      <c r="O44" s="31"/>
    </row>
    <row r="45" spans="1:15" s="2" customFormat="1" ht="25.5" customHeight="1">
      <c r="A45" s="25" t="s">
        <v>86</v>
      </c>
      <c r="B45" s="47" t="s">
        <v>87</v>
      </c>
      <c r="C45" s="41"/>
      <c r="D45" s="41"/>
      <c r="E45" s="42"/>
      <c r="F45" s="12"/>
      <c r="G45" s="21">
        <v>-1321.4</v>
      </c>
      <c r="H45" s="21"/>
      <c r="I45" s="21">
        <f t="shared" si="1"/>
        <v>-1321.4</v>
      </c>
      <c r="J45" s="21">
        <v>-4840</v>
      </c>
      <c r="K45" s="21"/>
      <c r="L45" s="21">
        <f t="shared" si="0"/>
        <v>-4840</v>
      </c>
      <c r="N45" s="21"/>
      <c r="O45" s="31"/>
    </row>
    <row r="46" spans="1:15" s="2" customFormat="1" ht="25.5" customHeight="1">
      <c r="A46" s="25" t="s">
        <v>88</v>
      </c>
      <c r="B46" s="47" t="s">
        <v>89</v>
      </c>
      <c r="C46" s="41"/>
      <c r="D46" s="41"/>
      <c r="E46" s="42"/>
      <c r="F46" s="12"/>
      <c r="G46" s="21">
        <v>-31005.51</v>
      </c>
      <c r="H46" s="21"/>
      <c r="I46" s="21">
        <f t="shared" si="1"/>
        <v>-31005.51</v>
      </c>
      <c r="J46" s="21">
        <v>-5020</v>
      </c>
      <c r="K46" s="21"/>
      <c r="L46" s="21">
        <f t="shared" si="0"/>
        <v>-5020</v>
      </c>
      <c r="N46" s="21"/>
      <c r="O46" s="31"/>
    </row>
    <row r="47" spans="1:15" s="2" customFormat="1" ht="25.5" customHeight="1">
      <c r="A47" s="25" t="s">
        <v>90</v>
      </c>
      <c r="B47" s="46" t="s">
        <v>91</v>
      </c>
      <c r="C47" s="41"/>
      <c r="D47" s="41"/>
      <c r="E47" s="42"/>
      <c r="F47" s="12"/>
      <c r="G47" s="21">
        <v>-216324.13</v>
      </c>
      <c r="H47" s="21"/>
      <c r="I47" s="21">
        <f t="shared" si="1"/>
        <v>-216324.13</v>
      </c>
      <c r="J47" s="21">
        <v>-213855.08</v>
      </c>
      <c r="K47" s="21"/>
      <c r="L47" s="21">
        <f t="shared" si="0"/>
        <v>-213855.08</v>
      </c>
      <c r="N47" s="21"/>
      <c r="O47" s="31"/>
    </row>
    <row r="48" spans="1:15" s="2" customFormat="1" ht="25.5" customHeight="1">
      <c r="A48" s="25" t="s">
        <v>92</v>
      </c>
      <c r="B48" s="46" t="s">
        <v>93</v>
      </c>
      <c r="C48" s="41"/>
      <c r="D48" s="41"/>
      <c r="E48" s="42"/>
      <c r="F48" s="12"/>
      <c r="G48" s="21"/>
      <c r="H48" s="21"/>
      <c r="I48" s="21">
        <f t="shared" si="1"/>
        <v>0</v>
      </c>
      <c r="J48" s="21">
        <v>-2943.98</v>
      </c>
      <c r="K48" s="21"/>
      <c r="L48" s="21">
        <f t="shared" si="0"/>
        <v>-2943.98</v>
      </c>
      <c r="N48" s="31" t="s">
        <v>166</v>
      </c>
      <c r="O48" s="31" t="s">
        <v>12</v>
      </c>
    </row>
    <row r="49" spans="1:15" s="2" customFormat="1" ht="25.5" customHeight="1">
      <c r="A49" s="25" t="s">
        <v>94</v>
      </c>
      <c r="B49" s="46" t="s">
        <v>95</v>
      </c>
      <c r="C49" s="41"/>
      <c r="D49" s="41"/>
      <c r="E49" s="42"/>
      <c r="F49" s="12"/>
      <c r="G49" s="21"/>
      <c r="H49" s="21"/>
      <c r="I49" s="21">
        <f t="shared" si="1"/>
        <v>0</v>
      </c>
      <c r="J49" s="21"/>
      <c r="K49" s="21"/>
      <c r="L49" s="21">
        <f t="shared" si="0"/>
        <v>0</v>
      </c>
      <c r="N49" s="31"/>
      <c r="O49" s="31"/>
    </row>
    <row r="50" spans="1:15" s="2" customFormat="1" ht="25.5" customHeight="1">
      <c r="A50" s="25" t="s">
        <v>96</v>
      </c>
      <c r="B50" s="46" t="s">
        <v>97</v>
      </c>
      <c r="C50" s="41"/>
      <c r="D50" s="41"/>
      <c r="E50" s="42"/>
      <c r="F50" s="12"/>
      <c r="G50" s="21">
        <v>-14539.04</v>
      </c>
      <c r="H50" s="21"/>
      <c r="I50" s="21">
        <f t="shared" si="1"/>
        <v>-14539.04</v>
      </c>
      <c r="J50" s="21">
        <v>-14431.98</v>
      </c>
      <c r="K50" s="21"/>
      <c r="L50" s="21">
        <f t="shared" si="0"/>
        <v>-14431.98</v>
      </c>
      <c r="N50" s="31"/>
      <c r="O50" s="31"/>
    </row>
    <row r="51" spans="1:15" s="2" customFormat="1" ht="25.5" customHeight="1">
      <c r="A51" s="25" t="s">
        <v>98</v>
      </c>
      <c r="B51" s="46" t="s">
        <v>99</v>
      </c>
      <c r="C51" s="41"/>
      <c r="D51" s="41"/>
      <c r="E51" s="42"/>
      <c r="F51" s="12"/>
      <c r="G51" s="21"/>
      <c r="H51" s="21"/>
      <c r="I51" s="21">
        <f t="shared" si="1"/>
        <v>0</v>
      </c>
      <c r="J51" s="21"/>
      <c r="K51" s="21"/>
      <c r="L51" s="21">
        <f t="shared" si="0"/>
        <v>0</v>
      </c>
      <c r="N51" s="31" t="s">
        <v>167</v>
      </c>
      <c r="O51" s="31" t="s">
        <v>13</v>
      </c>
    </row>
    <row r="52" spans="1:15" s="2" customFormat="1" ht="25.5" customHeight="1">
      <c r="A52" s="25" t="s">
        <v>100</v>
      </c>
      <c r="B52" s="46" t="s">
        <v>101</v>
      </c>
      <c r="C52" s="41"/>
      <c r="D52" s="41"/>
      <c r="E52" s="42"/>
      <c r="F52" s="12"/>
      <c r="G52" s="21">
        <v>-18363.46</v>
      </c>
      <c r="H52" s="21"/>
      <c r="I52" s="21">
        <f t="shared" si="1"/>
        <v>-18363.46</v>
      </c>
      <c r="J52" s="21">
        <v>-3410.23</v>
      </c>
      <c r="K52" s="21"/>
      <c r="L52" s="21">
        <f t="shared" si="0"/>
        <v>-3410.23</v>
      </c>
      <c r="N52" s="31" t="s">
        <v>168</v>
      </c>
      <c r="O52" s="31" t="s">
        <v>14</v>
      </c>
    </row>
    <row r="53" spans="1:15" s="2" customFormat="1" ht="25.5" customHeight="1">
      <c r="A53" s="28" t="s">
        <v>102</v>
      </c>
      <c r="B53" s="79" t="s">
        <v>103</v>
      </c>
      <c r="C53" s="80"/>
      <c r="D53" s="80"/>
      <c r="E53" s="81"/>
      <c r="F53" s="12"/>
      <c r="G53" s="21">
        <f>SUM(G54:G56)</f>
        <v>0</v>
      </c>
      <c r="H53" s="21">
        <f>SUM(H54:H56)</f>
        <v>0</v>
      </c>
      <c r="I53" s="21">
        <f t="shared" si="1"/>
        <v>0</v>
      </c>
      <c r="J53" s="21">
        <f>SUM(J54:J56)</f>
        <v>0</v>
      </c>
      <c r="K53" s="21">
        <f>SUM(K54:K56)</f>
        <v>0</v>
      </c>
      <c r="L53" s="21">
        <f t="shared" si="0"/>
        <v>0</v>
      </c>
      <c r="N53" s="31" t="s">
        <v>20</v>
      </c>
      <c r="O53" s="31"/>
    </row>
    <row r="54" spans="1:15" s="2" customFormat="1" ht="25.5" customHeight="1">
      <c r="A54" s="17" t="s">
        <v>41</v>
      </c>
      <c r="B54" s="48" t="s">
        <v>104</v>
      </c>
      <c r="C54" s="49"/>
      <c r="D54" s="49"/>
      <c r="E54" s="50"/>
      <c r="F54" s="12"/>
      <c r="G54" s="21"/>
      <c r="H54" s="21"/>
      <c r="I54" s="21">
        <f t="shared" si="1"/>
        <v>0</v>
      </c>
      <c r="J54" s="21"/>
      <c r="K54" s="21"/>
      <c r="L54" s="21">
        <f t="shared" si="0"/>
        <v>0</v>
      </c>
      <c r="N54" s="31" t="s">
        <v>169</v>
      </c>
      <c r="O54" s="31" t="s">
        <v>15</v>
      </c>
    </row>
    <row r="55" spans="1:15" s="2" customFormat="1" ht="25.5" customHeight="1">
      <c r="A55" s="17" t="s">
        <v>62</v>
      </c>
      <c r="B55" s="51" t="s">
        <v>105</v>
      </c>
      <c r="C55" s="52"/>
      <c r="D55" s="52"/>
      <c r="E55" s="53"/>
      <c r="F55" s="12"/>
      <c r="G55" s="21"/>
      <c r="H55" s="21"/>
      <c r="I55" s="21">
        <f t="shared" si="1"/>
        <v>0</v>
      </c>
      <c r="J55" s="21"/>
      <c r="K55" s="21"/>
      <c r="L55" s="21">
        <f t="shared" si="0"/>
        <v>0</v>
      </c>
      <c r="N55" s="31" t="s">
        <v>170</v>
      </c>
      <c r="O55" s="31"/>
    </row>
    <row r="56" spans="1:15" s="2" customFormat="1" ht="25.5" customHeight="1">
      <c r="A56" s="17" t="s">
        <v>76</v>
      </c>
      <c r="B56" s="51" t="s">
        <v>106</v>
      </c>
      <c r="C56" s="52"/>
      <c r="D56" s="52"/>
      <c r="E56" s="53"/>
      <c r="F56" s="12"/>
      <c r="G56" s="21"/>
      <c r="H56" s="21"/>
      <c r="I56" s="21">
        <f t="shared" si="1"/>
        <v>0</v>
      </c>
      <c r="J56" s="21"/>
      <c r="K56" s="21"/>
      <c r="L56" s="21">
        <f t="shared" si="0"/>
        <v>0</v>
      </c>
      <c r="N56" s="31" t="s">
        <v>171</v>
      </c>
      <c r="O56" s="31" t="s">
        <v>17</v>
      </c>
    </row>
    <row r="57" spans="1:15" s="2" customFormat="1" ht="25.5" customHeight="1">
      <c r="A57" s="25" t="s">
        <v>78</v>
      </c>
      <c r="B57" s="40" t="s">
        <v>107</v>
      </c>
      <c r="C57" s="41"/>
      <c r="D57" s="41"/>
      <c r="E57" s="42"/>
      <c r="F57" s="12"/>
      <c r="G57" s="21"/>
      <c r="H57" s="21"/>
      <c r="I57" s="21">
        <f t="shared" si="1"/>
        <v>0</v>
      </c>
      <c r="J57" s="21"/>
      <c r="K57" s="21"/>
      <c r="L57" s="21">
        <f t="shared" si="0"/>
        <v>0</v>
      </c>
      <c r="N57" s="31"/>
      <c r="O57" s="31"/>
    </row>
    <row r="58" spans="1:15" s="2" customFormat="1" ht="25.5" customHeight="1">
      <c r="A58" s="13" t="s">
        <v>80</v>
      </c>
      <c r="B58" s="40" t="s">
        <v>108</v>
      </c>
      <c r="C58" s="41"/>
      <c r="D58" s="41"/>
      <c r="E58" s="42"/>
      <c r="F58" s="12"/>
      <c r="G58" s="21"/>
      <c r="H58" s="21"/>
      <c r="I58" s="21">
        <f t="shared" si="1"/>
        <v>0</v>
      </c>
      <c r="J58" s="21"/>
      <c r="K58" s="21"/>
      <c r="L58" s="21">
        <f t="shared" si="0"/>
        <v>0</v>
      </c>
      <c r="N58" s="31"/>
      <c r="O58" s="31"/>
    </row>
    <row r="59" spans="1:15" s="2" customFormat="1" ht="25.5" customHeight="1">
      <c r="A59" s="25" t="s">
        <v>82</v>
      </c>
      <c r="B59" s="47" t="s">
        <v>109</v>
      </c>
      <c r="C59" s="41"/>
      <c r="D59" s="41"/>
      <c r="E59" s="42"/>
      <c r="F59" s="12"/>
      <c r="G59" s="21"/>
      <c r="H59" s="21"/>
      <c r="I59" s="21">
        <f t="shared" si="1"/>
        <v>0</v>
      </c>
      <c r="J59" s="21"/>
      <c r="K59" s="21"/>
      <c r="L59" s="21">
        <f t="shared" si="0"/>
        <v>0</v>
      </c>
      <c r="N59" s="31"/>
      <c r="O59" s="31"/>
    </row>
    <row r="60" spans="1:15" s="2" customFormat="1" ht="25.5" customHeight="1">
      <c r="A60" s="17" t="s">
        <v>110</v>
      </c>
      <c r="B60" s="14" t="s">
        <v>111</v>
      </c>
      <c r="C60" s="15"/>
      <c r="D60" s="15"/>
      <c r="E60" s="16"/>
      <c r="F60" s="12"/>
      <c r="G60" s="21"/>
      <c r="H60" s="21">
        <f>SUM(H61:H63)</f>
        <v>0</v>
      </c>
      <c r="I60" s="21">
        <f t="shared" si="1"/>
        <v>0</v>
      </c>
      <c r="J60" s="21"/>
      <c r="K60" s="21">
        <f>SUM(K61:K63)</f>
        <v>0</v>
      </c>
      <c r="L60" s="21">
        <f t="shared" si="0"/>
        <v>0</v>
      </c>
      <c r="N60" s="31" t="s">
        <v>172</v>
      </c>
      <c r="O60" s="31"/>
    </row>
    <row r="61" spans="1:15" s="2" customFormat="1" ht="25.5" customHeight="1">
      <c r="A61" s="23" t="s">
        <v>112</v>
      </c>
      <c r="B61" s="40" t="s">
        <v>107</v>
      </c>
      <c r="C61" s="41"/>
      <c r="D61" s="41"/>
      <c r="E61" s="42"/>
      <c r="F61" s="12"/>
      <c r="G61" s="21"/>
      <c r="H61" s="21"/>
      <c r="I61" s="21">
        <f t="shared" si="1"/>
        <v>0</v>
      </c>
      <c r="J61" s="21"/>
      <c r="K61" s="21"/>
      <c r="L61" s="21">
        <f t="shared" si="0"/>
        <v>0</v>
      </c>
      <c r="N61" s="31"/>
      <c r="O61" s="31"/>
    </row>
    <row r="62" spans="1:15" s="2" customFormat="1" ht="25.5" customHeight="1">
      <c r="A62" s="23" t="s">
        <v>113</v>
      </c>
      <c r="B62" s="40" t="s">
        <v>108</v>
      </c>
      <c r="C62" s="41"/>
      <c r="D62" s="41"/>
      <c r="E62" s="42"/>
      <c r="F62" s="12"/>
      <c r="G62" s="21"/>
      <c r="H62" s="21"/>
      <c r="I62" s="21">
        <f t="shared" si="1"/>
        <v>0</v>
      </c>
      <c r="J62" s="21"/>
      <c r="K62" s="21"/>
      <c r="L62" s="21">
        <f t="shared" si="0"/>
        <v>0</v>
      </c>
      <c r="N62" s="31"/>
      <c r="O62" s="31"/>
    </row>
    <row r="63" spans="1:15" s="2" customFormat="1" ht="25.5" customHeight="1">
      <c r="A63" s="23" t="s">
        <v>114</v>
      </c>
      <c r="B63" s="40" t="s">
        <v>109</v>
      </c>
      <c r="C63" s="41"/>
      <c r="D63" s="41"/>
      <c r="E63" s="42"/>
      <c r="F63" s="12"/>
      <c r="G63" s="21"/>
      <c r="H63" s="21"/>
      <c r="I63" s="21">
        <f t="shared" si="1"/>
        <v>0</v>
      </c>
      <c r="J63" s="21"/>
      <c r="K63" s="21"/>
      <c r="L63" s="21">
        <f t="shared" si="0"/>
        <v>0</v>
      </c>
      <c r="N63" s="31"/>
      <c r="O63" s="31"/>
    </row>
    <row r="64" spans="1:15" s="2" customFormat="1" ht="25.5" customHeight="1">
      <c r="A64" s="17" t="s">
        <v>115</v>
      </c>
      <c r="B64" s="48" t="s">
        <v>116</v>
      </c>
      <c r="C64" s="49"/>
      <c r="D64" s="49"/>
      <c r="E64" s="50"/>
      <c r="F64" s="12"/>
      <c r="G64" s="21"/>
      <c r="H64" s="21"/>
      <c r="I64" s="21">
        <f t="shared" si="1"/>
        <v>0</v>
      </c>
      <c r="J64" s="21"/>
      <c r="K64" s="21"/>
      <c r="L64" s="21">
        <f t="shared" si="0"/>
        <v>0</v>
      </c>
      <c r="N64" s="31" t="s">
        <v>173</v>
      </c>
      <c r="O64" s="31"/>
    </row>
    <row r="65" spans="1:15" s="2" customFormat="1" ht="25.5" customHeight="1">
      <c r="A65" s="17" t="s">
        <v>117</v>
      </c>
      <c r="B65" s="51" t="s">
        <v>118</v>
      </c>
      <c r="C65" s="52"/>
      <c r="D65" s="52"/>
      <c r="E65" s="53"/>
      <c r="F65" s="12"/>
      <c r="G65" s="21"/>
      <c r="H65" s="21"/>
      <c r="I65" s="21">
        <f t="shared" si="1"/>
        <v>0</v>
      </c>
      <c r="J65" s="21"/>
      <c r="K65" s="21"/>
      <c r="L65" s="21">
        <f t="shared" si="0"/>
        <v>0</v>
      </c>
      <c r="N65" s="31" t="s">
        <v>174</v>
      </c>
      <c r="O65" s="31"/>
    </row>
    <row r="66" spans="1:15" s="2" customFormat="1" ht="25.5" customHeight="1">
      <c r="A66" s="17" t="s">
        <v>119</v>
      </c>
      <c r="B66" s="51" t="s">
        <v>120</v>
      </c>
      <c r="C66" s="52"/>
      <c r="D66" s="52"/>
      <c r="E66" s="53"/>
      <c r="F66" s="12"/>
      <c r="G66" s="21"/>
      <c r="H66" s="21"/>
      <c r="I66" s="21">
        <f t="shared" si="1"/>
        <v>0</v>
      </c>
      <c r="J66" s="21"/>
      <c r="K66" s="21"/>
      <c r="L66" s="21">
        <f t="shared" si="0"/>
        <v>0</v>
      </c>
      <c r="N66" s="31" t="s">
        <v>175</v>
      </c>
      <c r="O66" s="31"/>
    </row>
    <row r="67" spans="1:15" s="2" customFormat="1" ht="25.5" customHeight="1">
      <c r="A67" s="29" t="s">
        <v>121</v>
      </c>
      <c r="B67" s="40" t="s">
        <v>122</v>
      </c>
      <c r="C67" s="82"/>
      <c r="D67" s="82"/>
      <c r="E67" s="83"/>
      <c r="F67" s="12"/>
      <c r="G67" s="21"/>
      <c r="H67" s="21"/>
      <c r="I67" s="21">
        <f t="shared" si="1"/>
        <v>0</v>
      </c>
      <c r="J67" s="21"/>
      <c r="K67" s="21"/>
      <c r="L67" s="21">
        <f t="shared" si="0"/>
        <v>0</v>
      </c>
      <c r="N67" s="31" t="s">
        <v>176</v>
      </c>
      <c r="O67" s="31"/>
    </row>
    <row r="68" spans="1:15" s="2" customFormat="1" ht="25.5" customHeight="1">
      <c r="A68" s="28" t="s">
        <v>123</v>
      </c>
      <c r="B68" s="79" t="s">
        <v>124</v>
      </c>
      <c r="C68" s="80"/>
      <c r="D68" s="80"/>
      <c r="E68" s="81"/>
      <c r="F68" s="12"/>
      <c r="G68" s="21">
        <f>SUM(G57,G60,G66,G67)-SUM(G58,G59,G65)</f>
        <v>0</v>
      </c>
      <c r="H68" s="21">
        <f>SUM(H57,H60,H66,H67)-SUM(H58,H59,H65)</f>
        <v>0</v>
      </c>
      <c r="I68" s="21">
        <f t="shared" si="1"/>
        <v>0</v>
      </c>
      <c r="J68" s="21"/>
      <c r="K68" s="21">
        <f>SUM(K57,K60,K66,K67)-SUM(K58,K59,K65)</f>
        <v>0</v>
      </c>
      <c r="L68" s="21">
        <f t="shared" si="0"/>
        <v>0</v>
      </c>
      <c r="N68" s="21"/>
      <c r="O68" s="31"/>
    </row>
    <row r="69" spans="1:15" s="2" customFormat="1" ht="25.5" customHeight="1">
      <c r="A69" s="17" t="s">
        <v>41</v>
      </c>
      <c r="B69" s="45" t="s">
        <v>125</v>
      </c>
      <c r="C69" s="41"/>
      <c r="D69" s="41"/>
      <c r="E69" s="42"/>
      <c r="F69" s="12"/>
      <c r="G69" s="21"/>
      <c r="H69" s="21"/>
      <c r="I69" s="21">
        <f t="shared" si="1"/>
        <v>0</v>
      </c>
      <c r="J69" s="21"/>
      <c r="K69" s="21"/>
      <c r="L69" s="21">
        <f t="shared" si="0"/>
        <v>0</v>
      </c>
      <c r="N69" s="31" t="s">
        <v>177</v>
      </c>
      <c r="O69" s="31"/>
    </row>
    <row r="70" spans="1:15" s="2" customFormat="1" ht="25.5" customHeight="1">
      <c r="A70" s="17" t="s">
        <v>62</v>
      </c>
      <c r="B70" s="45" t="s">
        <v>126</v>
      </c>
      <c r="C70" s="41"/>
      <c r="D70" s="41"/>
      <c r="E70" s="42"/>
      <c r="F70" s="12"/>
      <c r="G70" s="21"/>
      <c r="H70" s="21"/>
      <c r="I70" s="21">
        <f t="shared" si="1"/>
        <v>0</v>
      </c>
      <c r="J70" s="21"/>
      <c r="K70" s="21"/>
      <c r="L70" s="21">
        <f t="shared" si="0"/>
        <v>0</v>
      </c>
      <c r="N70" s="31" t="s">
        <v>183</v>
      </c>
      <c r="O70" s="31" t="s">
        <v>18</v>
      </c>
    </row>
    <row r="71" spans="1:15" s="2" customFormat="1" ht="25.5" customHeight="1">
      <c r="A71" s="17" t="s">
        <v>76</v>
      </c>
      <c r="B71" s="48" t="s">
        <v>127</v>
      </c>
      <c r="C71" s="49"/>
      <c r="D71" s="49"/>
      <c r="E71" s="50"/>
      <c r="F71" s="12"/>
      <c r="G71" s="21"/>
      <c r="H71" s="21"/>
      <c r="I71" s="21">
        <f t="shared" si="1"/>
        <v>0</v>
      </c>
      <c r="J71" s="21"/>
      <c r="K71" s="21"/>
      <c r="L71" s="21">
        <f t="shared" si="0"/>
        <v>0</v>
      </c>
      <c r="N71" s="31" t="s">
        <v>184</v>
      </c>
      <c r="O71" s="31" t="s">
        <v>19</v>
      </c>
    </row>
    <row r="72" spans="1:15" s="2" customFormat="1" ht="25.5" customHeight="1">
      <c r="A72" s="17" t="s">
        <v>128</v>
      </c>
      <c r="B72" s="48" t="s">
        <v>129</v>
      </c>
      <c r="C72" s="49"/>
      <c r="D72" s="49"/>
      <c r="E72" s="50"/>
      <c r="F72" s="12"/>
      <c r="G72" s="21">
        <f>SUM(G73:G76)</f>
        <v>0</v>
      </c>
      <c r="H72" s="21">
        <f>SUM(H73:H76)</f>
        <v>0</v>
      </c>
      <c r="I72" s="21">
        <f t="shared" si="1"/>
        <v>0</v>
      </c>
      <c r="J72" s="21">
        <f>SUM(J73:J76)</f>
        <v>0</v>
      </c>
      <c r="K72" s="21">
        <f>SUM(K73:K76)</f>
        <v>0</v>
      </c>
      <c r="L72" s="21">
        <f t="shared" si="0"/>
        <v>0</v>
      </c>
      <c r="N72" s="17" t="s">
        <v>149</v>
      </c>
      <c r="O72" s="31"/>
    </row>
    <row r="73" spans="1:15" s="2" customFormat="1" ht="25.5" customHeight="1">
      <c r="A73" s="23" t="s">
        <v>112</v>
      </c>
      <c r="B73" s="45" t="s">
        <v>130</v>
      </c>
      <c r="C73" s="41"/>
      <c r="D73" s="41"/>
      <c r="E73" s="42"/>
      <c r="F73" s="12"/>
      <c r="G73" s="21"/>
      <c r="H73" s="21"/>
      <c r="I73" s="21">
        <f t="shared" si="1"/>
        <v>0</v>
      </c>
      <c r="J73" s="21"/>
      <c r="K73" s="21"/>
      <c r="L73" s="21">
        <f t="shared" si="0"/>
        <v>0</v>
      </c>
      <c r="N73" s="31" t="s">
        <v>178</v>
      </c>
      <c r="O73" s="31"/>
    </row>
    <row r="74" spans="1:15" s="2" customFormat="1" ht="25.5" customHeight="1">
      <c r="A74" s="23" t="s">
        <v>113</v>
      </c>
      <c r="B74" s="45" t="s">
        <v>131</v>
      </c>
      <c r="C74" s="41"/>
      <c r="D74" s="41"/>
      <c r="E74" s="42"/>
      <c r="F74" s="12"/>
      <c r="G74" s="21"/>
      <c r="H74" s="21"/>
      <c r="I74" s="21">
        <f t="shared" si="1"/>
        <v>0</v>
      </c>
      <c r="J74" s="21"/>
      <c r="K74" s="21"/>
      <c r="L74" s="21">
        <f t="shared" si="0"/>
        <v>0</v>
      </c>
      <c r="N74" s="31" t="s">
        <v>179</v>
      </c>
      <c r="O74" s="31"/>
    </row>
    <row r="75" spans="1:15" s="2" customFormat="1" ht="25.5" customHeight="1">
      <c r="A75" s="23" t="s">
        <v>114</v>
      </c>
      <c r="B75" s="48" t="s">
        <v>132</v>
      </c>
      <c r="C75" s="41"/>
      <c r="D75" s="41"/>
      <c r="E75" s="42"/>
      <c r="F75" s="12"/>
      <c r="G75" s="21"/>
      <c r="H75" s="21"/>
      <c r="I75" s="21">
        <f t="shared" si="1"/>
        <v>0</v>
      </c>
      <c r="J75" s="21"/>
      <c r="K75" s="21"/>
      <c r="L75" s="21">
        <f t="shared" si="0"/>
        <v>0</v>
      </c>
      <c r="N75" s="31" t="s">
        <v>180</v>
      </c>
      <c r="O75" s="31"/>
    </row>
    <row r="76" spans="1:15" s="2" customFormat="1" ht="25.5" customHeight="1">
      <c r="A76" s="23" t="s">
        <v>133</v>
      </c>
      <c r="B76" s="45" t="s">
        <v>52</v>
      </c>
      <c r="C76" s="41"/>
      <c r="D76" s="41"/>
      <c r="E76" s="42"/>
      <c r="F76" s="12"/>
      <c r="G76" s="21"/>
      <c r="H76" s="21"/>
      <c r="I76" s="21">
        <f t="shared" si="1"/>
        <v>0</v>
      </c>
      <c r="J76" s="21"/>
      <c r="K76" s="21"/>
      <c r="L76" s="21">
        <f t="shared" si="0"/>
        <v>0</v>
      </c>
      <c r="N76" s="31" t="s">
        <v>181</v>
      </c>
      <c r="O76" s="31"/>
    </row>
    <row r="77" spans="1:15" s="2" customFormat="1" ht="25.5" customHeight="1">
      <c r="A77" s="23" t="s">
        <v>115</v>
      </c>
      <c r="B77" s="51" t="s">
        <v>134</v>
      </c>
      <c r="C77" s="52"/>
      <c r="D77" s="52"/>
      <c r="E77" s="53"/>
      <c r="F77" s="12"/>
      <c r="G77" s="21"/>
      <c r="H77" s="21"/>
      <c r="I77" s="21">
        <f t="shared" si="1"/>
        <v>0</v>
      </c>
      <c r="J77" s="21"/>
      <c r="K77" s="21"/>
      <c r="L77" s="21">
        <f t="shared" si="0"/>
        <v>0</v>
      </c>
      <c r="N77" s="31" t="s">
        <v>185</v>
      </c>
      <c r="O77" s="31"/>
    </row>
    <row r="78" spans="1:15" s="2" customFormat="1" ht="25.5" customHeight="1">
      <c r="A78" s="23" t="s">
        <v>117</v>
      </c>
      <c r="B78" s="51" t="s">
        <v>135</v>
      </c>
      <c r="C78" s="87"/>
      <c r="D78" s="87"/>
      <c r="E78" s="88"/>
      <c r="F78" s="12"/>
      <c r="G78" s="21"/>
      <c r="H78" s="21"/>
      <c r="I78" s="21">
        <f t="shared" si="1"/>
        <v>0</v>
      </c>
      <c r="J78" s="21"/>
      <c r="K78" s="21"/>
      <c r="L78" s="21">
        <f t="shared" si="0"/>
        <v>0</v>
      </c>
      <c r="N78" s="31" t="s">
        <v>182</v>
      </c>
      <c r="O78" s="31" t="s">
        <v>16</v>
      </c>
    </row>
    <row r="79" spans="1:15" s="2" customFormat="1" ht="25.5" customHeight="1">
      <c r="A79" s="23" t="s">
        <v>119</v>
      </c>
      <c r="B79" s="46" t="s">
        <v>136</v>
      </c>
      <c r="C79" s="41"/>
      <c r="D79" s="41"/>
      <c r="E79" s="42"/>
      <c r="F79" s="12"/>
      <c r="G79" s="21"/>
      <c r="H79" s="21"/>
      <c r="I79" s="21">
        <f t="shared" si="1"/>
        <v>0</v>
      </c>
      <c r="J79" s="21"/>
      <c r="K79" s="21"/>
      <c r="L79" s="21">
        <f t="shared" si="0"/>
        <v>0</v>
      </c>
      <c r="N79" s="21"/>
      <c r="O79" s="31"/>
    </row>
    <row r="80" spans="1:15" s="2" customFormat="1" ht="25.5" customHeight="1">
      <c r="A80" s="28" t="s">
        <v>137</v>
      </c>
      <c r="B80" s="84" t="s">
        <v>138</v>
      </c>
      <c r="C80" s="85"/>
      <c r="D80" s="85"/>
      <c r="E80" s="86"/>
      <c r="F80" s="12"/>
      <c r="G80" s="21"/>
      <c r="H80" s="21"/>
      <c r="I80" s="21">
        <f t="shared" si="1"/>
        <v>0</v>
      </c>
      <c r="J80" s="21"/>
      <c r="K80" s="21"/>
      <c r="L80" s="21">
        <f t="shared" si="0"/>
        <v>0</v>
      </c>
      <c r="N80" s="31" t="s">
        <v>186</v>
      </c>
      <c r="O80" s="31"/>
    </row>
    <row r="81" spans="1:15" s="2" customFormat="1" ht="25.5" customHeight="1">
      <c r="A81" s="28"/>
      <c r="B81" s="79" t="s">
        <v>139</v>
      </c>
      <c r="C81" s="41"/>
      <c r="D81" s="41"/>
      <c r="E81" s="42"/>
      <c r="F81" s="12"/>
      <c r="G81" s="21">
        <f>SUM(G83)-SUM(G82)</f>
        <v>1866.6</v>
      </c>
      <c r="H81" s="21"/>
      <c r="I81" s="21">
        <f t="shared" si="1"/>
        <v>1866.6</v>
      </c>
      <c r="J81" s="21">
        <v>-623.63</v>
      </c>
      <c r="K81" s="21"/>
      <c r="L81" s="21">
        <f t="shared" si="0"/>
        <v>-623.63</v>
      </c>
      <c r="N81" s="21"/>
      <c r="O81" s="31"/>
    </row>
    <row r="82" spans="1:15" s="2" customFormat="1" ht="25.5" customHeight="1">
      <c r="A82" s="27"/>
      <c r="B82" s="79" t="s">
        <v>140</v>
      </c>
      <c r="C82" s="41"/>
      <c r="D82" s="41"/>
      <c r="E82" s="42"/>
      <c r="F82" s="12"/>
      <c r="G82" s="21">
        <v>1101.6199999999999</v>
      </c>
      <c r="H82" s="21"/>
      <c r="I82" s="21">
        <f t="shared" si="1"/>
        <v>1101.6199999999999</v>
      </c>
      <c r="J82" s="21">
        <v>1724.58</v>
      </c>
      <c r="K82" s="21"/>
      <c r="L82" s="21">
        <f t="shared" si="0"/>
        <v>1724.58</v>
      </c>
      <c r="N82" s="31" t="s">
        <v>187</v>
      </c>
      <c r="O82" s="31"/>
    </row>
    <row r="83" spans="1:15" s="2" customFormat="1" ht="25.5" customHeight="1">
      <c r="A83" s="30"/>
      <c r="B83" s="93" t="s">
        <v>141</v>
      </c>
      <c r="C83" s="41"/>
      <c r="D83" s="41"/>
      <c r="E83" s="42"/>
      <c r="F83" s="12"/>
      <c r="G83" s="21">
        <v>2968.22</v>
      </c>
      <c r="H83" s="21"/>
      <c r="I83" s="21">
        <f t="shared" si="1"/>
        <v>2968.22</v>
      </c>
      <c r="J83" s="21">
        <v>1101.6199999999999</v>
      </c>
      <c r="K83" s="21"/>
      <c r="L83" s="21">
        <f t="shared" si="0"/>
        <v>1101.6199999999999</v>
      </c>
      <c r="N83" s="31" t="s">
        <v>188</v>
      </c>
      <c r="O83" s="31"/>
    </row>
    <row r="84" spans="1:15" s="2" customFormat="1">
      <c r="A84" s="18"/>
      <c r="B84" s="19"/>
      <c r="C84" s="19"/>
      <c r="D84" s="19"/>
      <c r="E84" s="19"/>
      <c r="F84" s="19"/>
      <c r="G84" s="3"/>
      <c r="H84" s="3"/>
      <c r="I84" s="3"/>
      <c r="J84" s="3"/>
      <c r="K84" s="3"/>
      <c r="L84" s="3"/>
    </row>
    <row r="85" spans="1:15" s="2" customFormat="1">
      <c r="A85" s="33"/>
      <c r="B85" s="20" t="s">
        <v>199</v>
      </c>
      <c r="C85" s="20"/>
      <c r="D85" s="20"/>
      <c r="E85" s="20"/>
      <c r="F85" s="20"/>
      <c r="G85" s="20"/>
      <c r="H85" s="20" t="s">
        <v>200</v>
      </c>
      <c r="I85" s="20"/>
      <c r="J85" s="20"/>
      <c r="K85" s="20"/>
      <c r="L85" s="26"/>
      <c r="M85" s="26"/>
      <c r="N85" s="90" t="s">
        <v>142</v>
      </c>
      <c r="O85" s="91"/>
    </row>
    <row r="86" spans="1:15" s="2" customFormat="1">
      <c r="A86" s="95" t="s">
        <v>190</v>
      </c>
      <c r="B86" s="95"/>
      <c r="C86" s="95"/>
      <c r="D86" s="95"/>
      <c r="E86" s="95"/>
      <c r="F86" s="95"/>
      <c r="G86" s="95"/>
      <c r="H86" s="34"/>
      <c r="I86" s="34"/>
      <c r="J86" s="34"/>
      <c r="K86" s="34"/>
      <c r="L86" s="34"/>
      <c r="M86" s="26"/>
      <c r="N86" s="90" t="s">
        <v>143</v>
      </c>
      <c r="O86" s="91"/>
    </row>
    <row r="87" spans="1:15" s="2" customFormat="1">
      <c r="B87" s="94"/>
      <c r="C87" s="94"/>
      <c r="D87" s="94"/>
      <c r="E87" s="94"/>
      <c r="F87" s="94"/>
      <c r="G87" s="94"/>
      <c r="H87" s="94"/>
      <c r="I87" s="35"/>
      <c r="J87" s="32" t="s">
        <v>189</v>
      </c>
      <c r="K87" s="89"/>
      <c r="L87" s="89"/>
      <c r="M87" s="89"/>
      <c r="N87" s="92" t="s">
        <v>144</v>
      </c>
      <c r="O87" s="91"/>
    </row>
    <row r="88" spans="1:15" s="2" customFormat="1">
      <c r="B88" s="35"/>
      <c r="C88" s="35"/>
      <c r="D88" s="35"/>
      <c r="E88" s="35"/>
      <c r="F88" s="35"/>
      <c r="G88" s="35"/>
      <c r="H88" s="35"/>
      <c r="I88" s="35"/>
      <c r="J88" s="32"/>
      <c r="K88" s="32"/>
      <c r="L88" s="32"/>
      <c r="M88" s="32"/>
      <c r="N88" s="37"/>
      <c r="O88" s="36"/>
    </row>
    <row r="89" spans="1:15" s="2" customFormat="1" ht="12.75" customHeight="1">
      <c r="E89" s="3"/>
      <c r="H89" s="22"/>
      <c r="I89" s="22"/>
    </row>
  </sheetData>
  <mergeCells count="87">
    <mergeCell ref="K87:M87"/>
    <mergeCell ref="N85:O85"/>
    <mergeCell ref="N86:O86"/>
    <mergeCell ref="N87:O87"/>
    <mergeCell ref="B82:E82"/>
    <mergeCell ref="B83:E83"/>
    <mergeCell ref="B87:H87"/>
    <mergeCell ref="A86:G86"/>
    <mergeCell ref="B80:E80"/>
    <mergeCell ref="B78:E78"/>
    <mergeCell ref="B79:E79"/>
    <mergeCell ref="B81:E81"/>
    <mergeCell ref="B77:E77"/>
    <mergeCell ref="B76:E76"/>
    <mergeCell ref="B74:E74"/>
    <mergeCell ref="B75:E75"/>
    <mergeCell ref="B67:E67"/>
    <mergeCell ref="B68:E68"/>
    <mergeCell ref="B71:E71"/>
    <mergeCell ref="B72:E72"/>
    <mergeCell ref="B69:E69"/>
    <mergeCell ref="B70:E70"/>
    <mergeCell ref="B63:E63"/>
    <mergeCell ref="B64:E64"/>
    <mergeCell ref="B65:E65"/>
    <mergeCell ref="B66:E66"/>
    <mergeCell ref="B19:E19"/>
    <mergeCell ref="B20:E20"/>
    <mergeCell ref="B53:E53"/>
    <mergeCell ref="B38:E38"/>
    <mergeCell ref="B39:E39"/>
    <mergeCell ref="B40:E40"/>
    <mergeCell ref="B41:E41"/>
    <mergeCell ref="B42:E42"/>
    <mergeCell ref="B43:E43"/>
    <mergeCell ref="B25:E25"/>
    <mergeCell ref="B26:E26"/>
    <mergeCell ref="B28:E28"/>
    <mergeCell ref="A14:K14"/>
    <mergeCell ref="A15:K15"/>
    <mergeCell ref="F16:K16"/>
    <mergeCell ref="A17:A18"/>
    <mergeCell ref="B17:E18"/>
    <mergeCell ref="F17:F18"/>
    <mergeCell ref="G17:I17"/>
    <mergeCell ref="J17:L17"/>
    <mergeCell ref="A8:K9"/>
    <mergeCell ref="A10:F10"/>
    <mergeCell ref="A11:K11"/>
    <mergeCell ref="A12:K12"/>
    <mergeCell ref="A3:K4"/>
    <mergeCell ref="A5:K5"/>
    <mergeCell ref="A6:K6"/>
    <mergeCell ref="A7:K7"/>
    <mergeCell ref="B29:E29"/>
    <mergeCell ref="B27:E27"/>
    <mergeCell ref="B21:E21"/>
    <mergeCell ref="B22:E22"/>
    <mergeCell ref="B23:E23"/>
    <mergeCell ref="B24:E24"/>
    <mergeCell ref="B30:E30"/>
    <mergeCell ref="B31:E31"/>
    <mergeCell ref="B32:E32"/>
    <mergeCell ref="B33:E33"/>
    <mergeCell ref="B46:E46"/>
    <mergeCell ref="B56:E56"/>
    <mergeCell ref="B47:E47"/>
    <mergeCell ref="B34:E34"/>
    <mergeCell ref="B35:E35"/>
    <mergeCell ref="B36:E36"/>
    <mergeCell ref="B37:E37"/>
    <mergeCell ref="B61:E61"/>
    <mergeCell ref="B62:E62"/>
    <mergeCell ref="N17:O17"/>
    <mergeCell ref="B73:E73"/>
    <mergeCell ref="B48:E48"/>
    <mergeCell ref="B49:E49"/>
    <mergeCell ref="B50:E50"/>
    <mergeCell ref="B51:E51"/>
    <mergeCell ref="B44:E44"/>
    <mergeCell ref="B45:E45"/>
    <mergeCell ref="B52:E52"/>
    <mergeCell ref="B57:E57"/>
    <mergeCell ref="B58:E58"/>
    <mergeCell ref="B59:E59"/>
    <mergeCell ref="B54:E54"/>
    <mergeCell ref="B55:E55"/>
  </mergeCells>
  <phoneticPr fontId="0" type="noConversion"/>
  <pageMargins left="0.19685039370078741" right="0.19685039370078741" top="0.59055118110236227" bottom="0.59055118110236227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2priedas</vt:lpstr>
      <vt:lpstr>'2priedas'!Spausdinti_pavadinimus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2014-02-10T09:19:21Z</cp:lastPrinted>
  <dcterms:created xsi:type="dcterms:W3CDTF">2009-07-20T14:30:53Z</dcterms:created>
  <dcterms:modified xsi:type="dcterms:W3CDTF">2014-03-24T08:24:26Z</dcterms:modified>
</cp:coreProperties>
</file>